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c5a2a7ee3fd6a897/Documents/Medical Office Admin 2026-27/Semester 2 May-Aug/FINC 1200 - Financial Admin/"/>
    </mc:Choice>
  </mc:AlternateContent>
  <xr:revisionPtr revIDLastSave="0" documentId="8_{F94DA1C5-6AEF-41AA-81DA-FBB801C2045D}" xr6:coauthVersionLast="47" xr6:coauthVersionMax="47" xr10:uidLastSave="{00000000-0000-0000-0000-000000000000}"/>
  <bookViews>
    <workbookView xWindow="696" yWindow="1560" windowWidth="17280" windowHeight="8880" xr2:uid="{00000000-000D-0000-FFFF-FFFF00000000}"/>
  </bookViews>
  <sheets>
    <sheet name="Sheet1" sheetId="1" r:id="rId1"/>
  </sheets>
  <definedNames>
    <definedName name="_xlnm.Print_Area" localSheetId="0">Sheet1!$A$1:$M$44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G31" i="1"/>
  <c r="H8" i="1"/>
  <c r="H9" i="1"/>
  <c r="H10" i="1"/>
  <c r="M10" i="1" s="1"/>
  <c r="H14" i="1"/>
  <c r="H15" i="1"/>
  <c r="M15" i="1" s="1"/>
  <c r="H16" i="1"/>
  <c r="H17" i="1"/>
  <c r="M17" i="1" s="1"/>
  <c r="H18" i="1"/>
  <c r="M18" i="1" s="1"/>
  <c r="H19" i="1"/>
  <c r="H20" i="1"/>
  <c r="M20" i="1" s="1"/>
  <c r="H21" i="1"/>
  <c r="M21" i="1" s="1"/>
  <c r="H22" i="1"/>
  <c r="M22" i="1" s="1"/>
  <c r="H23" i="1"/>
  <c r="M23" i="1" s="1"/>
  <c r="H24" i="1"/>
  <c r="M24" i="1" s="1"/>
  <c r="H25" i="1"/>
  <c r="M25" i="1" s="1"/>
  <c r="H26" i="1"/>
  <c r="M26" i="1" s="1"/>
  <c r="H27" i="1"/>
  <c r="M27" i="1" s="1"/>
  <c r="H28" i="1"/>
  <c r="M28" i="1" s="1"/>
  <c r="H29" i="1"/>
  <c r="M29" i="1" s="1"/>
  <c r="H30" i="1"/>
  <c r="M30" i="1" s="1"/>
  <c r="H11" i="1"/>
  <c r="H12" i="1"/>
  <c r="M12" i="1" s="1"/>
  <c r="H13" i="1"/>
  <c r="M13" i="1" s="1"/>
  <c r="H31" i="1" l="1"/>
  <c r="M31" i="1"/>
  <c r="E31" i="1"/>
  <c r="M33" i="1" s="1"/>
  <c r="M35" i="1" l="1"/>
  <c r="M37" i="1" s="1"/>
</calcChain>
</file>

<file path=xl/sharedStrings.xml><?xml version="1.0" encoding="utf-8"?>
<sst xmlns="http://schemas.openxmlformats.org/spreadsheetml/2006/main" count="95" uniqueCount="62">
  <si>
    <t>EXPENSE REPORT</t>
  </si>
  <si>
    <t>NAME:</t>
  </si>
  <si>
    <t>EMPLOYEE ID #:</t>
  </si>
  <si>
    <t xml:space="preserve"> </t>
  </si>
  <si>
    <t>DEPARTMENT:</t>
  </si>
  <si>
    <t>DATE</t>
  </si>
  <si>
    <t>DESCRIPTION OF CLAIM</t>
  </si>
  <si>
    <t>TYPE OF EXPENSE</t>
  </si>
  <si>
    <t>PERSONAL CAR KM</t>
  </si>
  <si>
    <t>EXCHANGE RATE</t>
  </si>
  <si>
    <t>TOTAL (CDN)</t>
  </si>
  <si>
    <t xml:space="preserve">TOTALS </t>
  </si>
  <si>
    <t>SUB-TOTAL</t>
  </si>
  <si>
    <t>ABOVE REPORT CERTIFIED CORRECT</t>
  </si>
  <si>
    <t>EMPLOYEE SIGNATURE</t>
  </si>
  <si>
    <t>GRAND TOTAL</t>
  </si>
  <si>
    <t>BALANCE REQUESTED</t>
  </si>
  <si>
    <t>FIRST APPROVAL</t>
  </si>
  <si>
    <t>Printed Name:</t>
  </si>
  <si>
    <t>Date:</t>
  </si>
  <si>
    <t>SECOND APPROVAL</t>
  </si>
  <si>
    <t>TAX</t>
  </si>
  <si>
    <t>DEPART (Code)</t>
  </si>
  <si>
    <t>ACCOUNT (Code)</t>
  </si>
  <si>
    <t>OFFICE (Code)</t>
  </si>
  <si>
    <t>LOCAL CURRENCY TOTAL</t>
  </si>
  <si>
    <t>PRE-TAX AMOUNT (Subtotal)</t>
  </si>
  <si>
    <t>DATE from:</t>
  </si>
  <si>
    <t>DATE to:</t>
  </si>
  <si>
    <t>Signature:</t>
  </si>
  <si>
    <t>Mileage Rate and KM Claimed</t>
  </si>
  <si>
    <t>Date</t>
  </si>
  <si>
    <t>Tristan Calleja</t>
  </si>
  <si>
    <t>09.13.2026</t>
  </si>
  <si>
    <t>09.16.2026</t>
  </si>
  <si>
    <t>09/13/2026</t>
  </si>
  <si>
    <t>Travel to Airport (Shuttle)</t>
  </si>
  <si>
    <t>Return Flight (Air Canada #AC1231 and AC1716)</t>
  </si>
  <si>
    <t>Travel to Hotel (Uber)</t>
  </si>
  <si>
    <t>Dinner (At Hotel)</t>
  </si>
  <si>
    <t>Conference Package</t>
  </si>
  <si>
    <t>Hotel Stay (Night 1)</t>
  </si>
  <si>
    <t>Dinner (At Mountain Pass Sports Bar)</t>
  </si>
  <si>
    <t>Hotel Stay (Night 2)</t>
  </si>
  <si>
    <t>Dinner (At MOD Pizza)</t>
  </si>
  <si>
    <t>Hotel Stay (Night 3)</t>
  </si>
  <si>
    <t>Travel to Airport (Uber)</t>
  </si>
  <si>
    <t>09/13/2026 - 09/16/2026</t>
  </si>
  <si>
    <t>09/14/2026</t>
  </si>
  <si>
    <t>09/15/2026</t>
  </si>
  <si>
    <t>09/16/2026</t>
  </si>
  <si>
    <t>Travel Home (Shuttle)</t>
  </si>
  <si>
    <t>n/a</t>
  </si>
  <si>
    <t>Travel</t>
  </si>
  <si>
    <t>Accommodations</t>
  </si>
  <si>
    <t>Meals</t>
  </si>
  <si>
    <t>Personal Development</t>
  </si>
  <si>
    <t>Only reimbursed 60  but total spent was 95.40CAD</t>
  </si>
  <si>
    <t>Only reimbursed 60  but total spent was 104.58</t>
  </si>
  <si>
    <t>Only reimbursed 60  but total spent was 69.62CAD</t>
  </si>
  <si>
    <t>Suzanne Land</t>
  </si>
  <si>
    <t>Cyle Larin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</si>
</sst>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_ ;\-#,##0\ "/>
    <numFmt numFmtId="167" formatCode="_-[$$-1009]* #,##0.00_-;\-[$$-1009]* #,##0.00_-;_-[$$-1009]* &quot;-&quot;??_-;_-@_-"/>
    <numFmt numFmtId="168" formatCode="[$-409]d\-mmm\-yy;@"/>
    <numFmt numFmtId="169" formatCode="&quot;$&quot;#,##0.00"/>
    <numFmt numFmtId="170" formatCode="yyyy/mm/dd;@"/>
  </numFmts>
  <fonts count="1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3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4" xfId="0" applyFont="1" applyBorder="1" applyProtection="1"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5" xfId="0" applyFont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horizontal="right"/>
      <protection locked="0"/>
    </xf>
    <xf numFmtId="165" fontId="2" fillId="2" borderId="13" xfId="1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65" fontId="2" fillId="3" borderId="12" xfId="1" applyFont="1" applyFill="1" applyBorder="1" applyProtection="1"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4" xfId="0" applyFont="1" applyBorder="1" applyProtection="1">
      <protection locked="0"/>
    </xf>
    <xf numFmtId="0" fontId="2" fillId="0" borderId="3" xfId="0" applyFont="1" applyBorder="1"/>
    <xf numFmtId="0" fontId="2" fillId="0" borderId="0" xfId="0" applyFont="1"/>
    <xf numFmtId="0" fontId="3" fillId="0" borderId="0" xfId="0" applyFont="1" applyAlignment="1" applyProtection="1">
      <alignment horizontal="left"/>
      <protection locked="0"/>
    </xf>
    <xf numFmtId="0" fontId="2" fillId="0" borderId="7" xfId="0" applyFont="1" applyBorder="1" applyProtection="1">
      <protection locked="0"/>
    </xf>
    <xf numFmtId="0" fontId="4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right"/>
      <protection locked="0"/>
    </xf>
    <xf numFmtId="168" fontId="3" fillId="0" borderId="0" xfId="0" applyNumberFormat="1" applyFont="1" applyProtection="1">
      <protection locked="0"/>
    </xf>
    <xf numFmtId="167" fontId="2" fillId="0" borderId="4" xfId="0" applyNumberFormat="1" applyFont="1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0" fillId="0" borderId="9" xfId="0" applyBorder="1"/>
    <xf numFmtId="0" fontId="0" fillId="0" borderId="12" xfId="0" applyBorder="1"/>
    <xf numFmtId="167" fontId="1" fillId="4" borderId="12" xfId="0" applyNumberFormat="1" applyFont="1" applyFill="1" applyBorder="1" applyProtection="1">
      <protection hidden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166" fontId="0" fillId="0" borderId="9" xfId="1" applyNumberFormat="1" applyFont="1" applyBorder="1" applyProtection="1">
      <protection locked="0"/>
    </xf>
    <xf numFmtId="166" fontId="0" fillId="0" borderId="12" xfId="1" applyNumberFormat="1" applyFont="1" applyBorder="1" applyProtection="1">
      <protection locked="0"/>
    </xf>
    <xf numFmtId="0" fontId="10" fillId="0" borderId="12" xfId="0" applyFont="1" applyBorder="1" applyProtection="1">
      <protection locked="0"/>
    </xf>
    <xf numFmtId="166" fontId="0" fillId="0" borderId="12" xfId="1" applyNumberFormat="1" applyFont="1" applyBorder="1" applyAlignment="1" applyProtection="1">
      <alignment horizontal="left"/>
      <protection locked="0"/>
    </xf>
    <xf numFmtId="169" fontId="0" fillId="0" borderId="9" xfId="2" applyNumberFormat="1" applyFont="1" applyBorder="1" applyProtection="1">
      <protection locked="0"/>
    </xf>
    <xf numFmtId="169" fontId="0" fillId="0" borderId="12" xfId="2" applyNumberFormat="1" applyFont="1" applyBorder="1" applyProtection="1">
      <protection locked="0"/>
    </xf>
    <xf numFmtId="0" fontId="4" fillId="0" borderId="0" xfId="0" applyFont="1" applyProtection="1">
      <protection locked="0"/>
    </xf>
    <xf numFmtId="168" fontId="10" fillId="0" borderId="9" xfId="0" applyNumberFormat="1" applyFont="1" applyBorder="1" applyAlignment="1" applyProtection="1">
      <alignment horizontal="left"/>
      <protection locked="0"/>
    </xf>
    <xf numFmtId="168" fontId="0" fillId="0" borderId="12" xfId="0" applyNumberFormat="1" applyBorder="1" applyAlignment="1" applyProtection="1">
      <alignment horizontal="left"/>
      <protection locked="0"/>
    </xf>
    <xf numFmtId="2" fontId="10" fillId="0" borderId="9" xfId="0" applyNumberFormat="1" applyFont="1" applyBorder="1" applyAlignment="1" applyProtection="1">
      <alignment horizontal="center" wrapText="1"/>
      <protection locked="0"/>
    </xf>
    <xf numFmtId="2" fontId="10" fillId="0" borderId="12" xfId="0" applyNumberFormat="1" applyFont="1" applyBorder="1" applyAlignment="1" applyProtection="1">
      <alignment horizontal="center" wrapText="1"/>
      <protection locked="0"/>
    </xf>
    <xf numFmtId="2" fontId="0" fillId="0" borderId="12" xfId="0" applyNumberFormat="1" applyBorder="1" applyAlignment="1" applyProtection="1">
      <alignment horizontal="center" wrapText="1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7" fontId="1" fillId="0" borderId="4" xfId="0" applyNumberFormat="1" applyFont="1" applyBorder="1" applyProtection="1">
      <protection locked="0"/>
    </xf>
    <xf numFmtId="0" fontId="10" fillId="0" borderId="9" xfId="0" applyFont="1" applyBorder="1" applyAlignment="1" applyProtection="1">
      <alignment horizontal="center" wrapText="1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 wrapText="1"/>
      <protection locked="0"/>
    </xf>
    <xf numFmtId="167" fontId="1" fillId="4" borderId="12" xfId="0" applyNumberFormat="1" applyFont="1" applyFill="1" applyBorder="1"/>
    <xf numFmtId="0" fontId="3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center"/>
      <protection locked="0"/>
    </xf>
    <xf numFmtId="43" fontId="1" fillId="0" borderId="12" xfId="2" applyNumberFormat="1" applyFont="1" applyBorder="1" applyProtection="1">
      <protection hidden="1"/>
    </xf>
    <xf numFmtId="0" fontId="3" fillId="2" borderId="13" xfId="0" applyFont="1" applyFill="1" applyBorder="1" applyAlignment="1" applyProtection="1">
      <alignment horizontal="right"/>
      <protection locked="0"/>
    </xf>
    <xf numFmtId="164" fontId="1" fillId="2" borderId="13" xfId="2" applyFont="1" applyFill="1" applyBorder="1" applyProtection="1">
      <protection hidden="1"/>
    </xf>
    <xf numFmtId="43" fontId="1" fillId="0" borderId="11" xfId="2" applyNumberFormat="1" applyFont="1" applyBorder="1" applyProtection="1">
      <protection hidden="1"/>
    </xf>
    <xf numFmtId="167" fontId="1" fillId="0" borderId="11" xfId="0" applyNumberFormat="1" applyFont="1" applyBorder="1" applyProtection="1">
      <protection locked="0"/>
    </xf>
    <xf numFmtId="0" fontId="11" fillId="0" borderId="0" xfId="0" applyFont="1"/>
    <xf numFmtId="2" fontId="11" fillId="0" borderId="0" xfId="0" applyNumberFormat="1" applyFont="1"/>
    <xf numFmtId="165" fontId="10" fillId="0" borderId="9" xfId="1" applyFont="1" applyBorder="1" applyAlignment="1" applyProtection="1">
      <alignment horizontal="center" wrapText="1"/>
      <protection locked="0"/>
    </xf>
    <xf numFmtId="165" fontId="0" fillId="0" borderId="9" xfId="1" applyFont="1" applyBorder="1" applyProtection="1">
      <protection hidden="1"/>
    </xf>
    <xf numFmtId="165" fontId="0" fillId="5" borderId="9" xfId="1" applyFont="1" applyFill="1" applyBorder="1" applyProtection="1">
      <protection hidden="1"/>
    </xf>
    <xf numFmtId="0" fontId="7" fillId="2" borderId="18" xfId="0" applyFont="1" applyFill="1" applyBorder="1" applyAlignment="1" applyProtection="1">
      <alignment horizontal="center"/>
      <protection locked="0"/>
    </xf>
    <xf numFmtId="0" fontId="7" fillId="2" borderId="24" xfId="0" applyFont="1" applyFill="1" applyBorder="1" applyAlignment="1" applyProtection="1">
      <alignment horizontal="center"/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10" fillId="0" borderId="8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/>
      <protection locked="0"/>
    </xf>
    <xf numFmtId="15" fontId="4" fillId="0" borderId="6" xfId="0" applyNumberFormat="1" applyFont="1" applyBorder="1" applyAlignment="1" applyProtection="1">
      <alignment horizontal="left"/>
      <protection locked="0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left"/>
      <protection locked="0"/>
    </xf>
    <xf numFmtId="15" fontId="2" fillId="0" borderId="6" xfId="0" applyNumberFormat="1" applyFont="1" applyBorder="1" applyAlignment="1" applyProtection="1">
      <alignment horizontal="left"/>
      <protection locked="0"/>
    </xf>
    <xf numFmtId="0" fontId="10" fillId="0" borderId="10" xfId="0" applyFont="1" applyBorder="1" applyAlignment="1" applyProtection="1">
      <alignment horizontal="left"/>
      <protection locked="0"/>
    </xf>
    <xf numFmtId="0" fontId="10" fillId="0" borderId="11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2" fillId="0" borderId="5" xfId="0" applyFont="1" applyBorder="1" applyAlignment="1" applyProtection="1">
      <alignment horizontal="left"/>
      <protection locked="0"/>
    </xf>
    <xf numFmtId="170" fontId="6" fillId="0" borderId="5" xfId="0" applyNumberFormat="1" applyFont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right"/>
      <protection locked="0"/>
    </xf>
    <xf numFmtId="0" fontId="3" fillId="2" borderId="17" xfId="0" applyFont="1" applyFill="1" applyBorder="1" applyAlignment="1" applyProtection="1">
      <alignment horizontal="right"/>
      <protection locked="0"/>
    </xf>
    <xf numFmtId="0" fontId="3" fillId="2" borderId="15" xfId="0" applyFont="1" applyFill="1" applyBorder="1" applyAlignment="1" applyProtection="1">
      <alignment horizontal="right"/>
      <protection locked="0"/>
    </xf>
    <xf numFmtId="15" fontId="4" fillId="2" borderId="14" xfId="0" applyNumberFormat="1" applyFont="1" applyFill="1" applyBorder="1" applyAlignment="1" applyProtection="1">
      <alignment horizontal="left"/>
      <protection locked="0"/>
    </xf>
    <xf numFmtId="15" fontId="4" fillId="2" borderId="15" xfId="0" applyNumberFormat="1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horizontal="right" vertical="justify" wrapText="1"/>
    </xf>
    <xf numFmtId="0" fontId="3" fillId="0" borderId="4" xfId="0" applyFont="1" applyBorder="1" applyAlignment="1">
      <alignment horizontal="right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0" xfId="0"/>
    <xf numFmtId="0" fontId="3" fillId="0" borderId="3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0" fillId="0" borderId="4" xfId="0" applyBorder="1"/>
    <xf numFmtId="0" fontId="2" fillId="0" borderId="7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right" wrapText="1"/>
      <protection locked="0"/>
    </xf>
    <xf numFmtId="168" fontId="0" fillId="6" borderId="12" xfId="0" applyNumberFormat="1" applyFill="1" applyBorder="1" applyAlignment="1" applyProtection="1">
      <alignment horizontal="left"/>
      <protection locked="0"/>
    </xf>
    <xf numFmtId="0" fontId="10" fillId="6" borderId="10" xfId="0" applyFont="1" applyFill="1" applyBorder="1" applyAlignment="1" applyProtection="1">
      <alignment horizontal="left"/>
      <protection locked="0"/>
    </xf>
    <xf numFmtId="0" fontId="10" fillId="6" borderId="11" xfId="0" applyFont="1" applyFill="1" applyBorder="1" applyAlignment="1" applyProtection="1">
      <alignment horizontal="left"/>
      <protection locked="0"/>
    </xf>
    <xf numFmtId="0" fontId="0" fillId="6" borderId="12" xfId="0" applyFill="1" applyBorder="1"/>
    <xf numFmtId="166" fontId="0" fillId="6" borderId="12" xfId="1" applyNumberFormat="1" applyFont="1" applyFill="1" applyBorder="1" applyProtection="1">
      <protection locked="0"/>
    </xf>
    <xf numFmtId="169" fontId="0" fillId="6" borderId="12" xfId="2" applyNumberFormat="1" applyFont="1" applyFill="1" applyBorder="1" applyProtection="1">
      <protection locked="0"/>
    </xf>
    <xf numFmtId="165" fontId="10" fillId="6" borderId="9" xfId="1" applyFont="1" applyFill="1" applyBorder="1" applyAlignment="1" applyProtection="1">
      <alignment horizontal="center" wrapText="1"/>
      <protection locked="0"/>
    </xf>
    <xf numFmtId="2" fontId="0" fillId="6" borderId="12" xfId="0" applyNumberFormat="1" applyFill="1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/>
      <protection locked="0"/>
    </xf>
    <xf numFmtId="165" fontId="0" fillId="6" borderId="9" xfId="1" applyFont="1" applyFill="1" applyBorder="1" applyProtection="1">
      <protection hidden="1"/>
    </xf>
    <xf numFmtId="0" fontId="0" fillId="6" borderId="0" xfId="0" applyFill="1"/>
    <xf numFmtId="0" fontId="11" fillId="6" borderId="0" xfId="0" applyFont="1" applyFill="1"/>
    <xf numFmtId="168" fontId="10" fillId="6" borderId="9" xfId="0" applyNumberFormat="1" applyFont="1" applyFill="1" applyBorder="1" applyAlignment="1" applyProtection="1">
      <alignment horizontal="left"/>
      <protection locked="0"/>
    </xf>
    <xf numFmtId="2" fontId="0" fillId="6" borderId="12" xfId="0" applyNumberFormat="1" applyFill="1" applyBorder="1" applyAlignment="1" applyProtection="1">
      <alignment horizontal="center" wrapText="1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4"/>
  <sheetViews>
    <sheetView tabSelected="1" topLeftCell="A2" zoomScaleNormal="100" workbookViewId="0">
      <selection activeCell="D34" sqref="D34"/>
    </sheetView>
  </sheetViews>
  <sheetFormatPr defaultColWidth="8.81640625" defaultRowHeight="15" x14ac:dyDescent="0.25"/>
  <cols>
    <col min="1" max="1" width="10.90625" customWidth="1"/>
    <col min="3" max="3" width="15.6328125" customWidth="1"/>
    <col min="4" max="4" width="17.453125" bestFit="1" customWidth="1"/>
    <col min="5" max="5" width="10.81640625" customWidth="1"/>
    <col min="6" max="6" width="12.81640625" bestFit="1" customWidth="1"/>
    <col min="7" max="7" width="8.90625" customWidth="1"/>
    <col min="8" max="8" width="11.1796875" customWidth="1"/>
    <col min="9" max="9" width="11.90625" customWidth="1"/>
    <col min="10" max="10" width="7.90625" customWidth="1"/>
    <col min="11" max="12" width="9.81640625" customWidth="1"/>
    <col min="13" max="13" width="10" customWidth="1"/>
    <col min="44" max="46" width="8.81640625" style="69"/>
  </cols>
  <sheetData>
    <row r="1" spans="1:46" ht="18" thickBot="1" x14ac:dyDescent="0.35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AS1" s="70">
        <v>0.73</v>
      </c>
    </row>
    <row r="2" spans="1:46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AS2" s="70">
        <v>0.67</v>
      </c>
    </row>
    <row r="3" spans="1:46" ht="26.4" customHeight="1" x14ac:dyDescent="0.25">
      <c r="A3" s="4" t="s">
        <v>1</v>
      </c>
      <c r="B3" s="2"/>
      <c r="C3" s="83" t="s">
        <v>32</v>
      </c>
      <c r="D3" s="83"/>
      <c r="E3" s="47"/>
      <c r="F3" s="22" t="s">
        <v>2</v>
      </c>
      <c r="G3" s="83">
        <v>100123456</v>
      </c>
      <c r="H3" s="83"/>
      <c r="I3" s="83"/>
      <c r="J3" s="27"/>
      <c r="K3" s="27"/>
      <c r="L3" s="2"/>
      <c r="M3" s="3"/>
      <c r="AS3" s="70"/>
    </row>
    <row r="4" spans="1:46" ht="27.6" customHeight="1" x14ac:dyDescent="0.25">
      <c r="A4" s="4" t="s">
        <v>27</v>
      </c>
      <c r="B4" s="2"/>
      <c r="C4" s="80" t="s">
        <v>33</v>
      </c>
      <c r="D4" s="80"/>
      <c r="F4" s="22" t="s">
        <v>28</v>
      </c>
      <c r="G4" s="84" t="s">
        <v>34</v>
      </c>
      <c r="H4" s="84"/>
      <c r="I4" s="84"/>
      <c r="J4" s="2"/>
      <c r="K4" s="2"/>
      <c r="L4" s="2"/>
      <c r="M4" s="3"/>
    </row>
    <row r="5" spans="1:46" ht="30" customHeight="1" x14ac:dyDescent="0.25">
      <c r="A5" s="4" t="s">
        <v>4</v>
      </c>
      <c r="B5" s="2"/>
      <c r="C5" s="79">
        <v>700</v>
      </c>
      <c r="D5" s="79"/>
      <c r="E5" s="31"/>
      <c r="F5" s="2"/>
      <c r="G5" s="2"/>
      <c r="H5" s="2"/>
      <c r="I5" s="2"/>
      <c r="J5" s="2"/>
      <c r="K5" s="2"/>
      <c r="L5" s="2"/>
      <c r="M5" s="3"/>
    </row>
    <row r="6" spans="1:46" ht="15.6" thickBot="1" x14ac:dyDescent="0.3">
      <c r="A6" s="4"/>
      <c r="B6" s="2"/>
      <c r="C6" s="5"/>
      <c r="D6" s="5"/>
      <c r="E6" s="31"/>
      <c r="F6" s="2"/>
      <c r="G6" s="2"/>
      <c r="H6" s="2"/>
      <c r="I6" s="2"/>
      <c r="J6" s="2"/>
      <c r="K6" s="2"/>
      <c r="L6" s="2"/>
      <c r="M6" s="3"/>
    </row>
    <row r="7" spans="1:46" ht="48" customHeight="1" thickBot="1" x14ac:dyDescent="0.3">
      <c r="A7" s="36" t="s">
        <v>5</v>
      </c>
      <c r="B7" s="81" t="s">
        <v>6</v>
      </c>
      <c r="C7" s="82"/>
      <c r="D7" s="37" t="s">
        <v>7</v>
      </c>
      <c r="E7" s="38" t="s">
        <v>8</v>
      </c>
      <c r="F7" s="38" t="s">
        <v>26</v>
      </c>
      <c r="G7" s="38" t="s">
        <v>21</v>
      </c>
      <c r="H7" s="39" t="s">
        <v>25</v>
      </c>
      <c r="I7" s="39" t="s">
        <v>9</v>
      </c>
      <c r="J7" s="38" t="s">
        <v>24</v>
      </c>
      <c r="K7" s="38" t="s">
        <v>22</v>
      </c>
      <c r="L7" s="38" t="s">
        <v>23</v>
      </c>
      <c r="M7" s="40" t="s">
        <v>10</v>
      </c>
    </row>
    <row r="8" spans="1:46" x14ac:dyDescent="0.25">
      <c r="A8" s="48" t="s">
        <v>35</v>
      </c>
      <c r="B8" s="77" t="s">
        <v>36</v>
      </c>
      <c r="C8" s="78"/>
      <c r="D8" s="33" t="s">
        <v>53</v>
      </c>
      <c r="E8" s="41" t="s">
        <v>52</v>
      </c>
      <c r="F8" s="45">
        <v>120</v>
      </c>
      <c r="G8" s="45">
        <v>15.6</v>
      </c>
      <c r="H8" s="71">
        <f>F8+G8</f>
        <v>135.6</v>
      </c>
      <c r="I8" s="50" t="s">
        <v>52</v>
      </c>
      <c r="J8" s="56">
        <v>3</v>
      </c>
      <c r="K8" s="57">
        <v>700</v>
      </c>
      <c r="L8" s="33">
        <v>60910</v>
      </c>
      <c r="M8" s="72">
        <v>135.6</v>
      </c>
    </row>
    <row r="9" spans="1:46" x14ac:dyDescent="0.25">
      <c r="A9" s="48" t="s">
        <v>35</v>
      </c>
      <c r="B9" s="85" t="s">
        <v>37</v>
      </c>
      <c r="C9" s="86"/>
      <c r="D9" s="34" t="s">
        <v>53</v>
      </c>
      <c r="E9" s="42" t="s">
        <v>52</v>
      </c>
      <c r="F9" s="46">
        <v>458.58</v>
      </c>
      <c r="G9" s="46">
        <v>59.62</v>
      </c>
      <c r="H9" s="71">
        <f t="shared" ref="H9:H30" si="0">F9+G9</f>
        <v>518.19999999999993</v>
      </c>
      <c r="I9" s="51" t="s">
        <v>52</v>
      </c>
      <c r="J9" s="58">
        <v>3</v>
      </c>
      <c r="K9" s="59">
        <v>700</v>
      </c>
      <c r="L9" s="34">
        <v>60910</v>
      </c>
      <c r="M9" s="72">
        <v>518.20000000000005</v>
      </c>
    </row>
    <row r="10" spans="1:46" x14ac:dyDescent="0.25">
      <c r="A10" s="48" t="s">
        <v>35</v>
      </c>
      <c r="B10" s="85" t="s">
        <v>38</v>
      </c>
      <c r="C10" s="86"/>
      <c r="D10" s="34" t="s">
        <v>53</v>
      </c>
      <c r="E10" s="42" t="s">
        <v>52</v>
      </c>
      <c r="F10" s="46">
        <v>18</v>
      </c>
      <c r="G10" s="46">
        <v>1.76</v>
      </c>
      <c r="H10" s="71">
        <f t="shared" si="0"/>
        <v>19.760000000000002</v>
      </c>
      <c r="I10" s="52">
        <v>1.42</v>
      </c>
      <c r="J10" s="60">
        <v>3</v>
      </c>
      <c r="K10" s="59">
        <v>700</v>
      </c>
      <c r="L10" s="34">
        <v>60910</v>
      </c>
      <c r="M10" s="73">
        <f t="shared" ref="M8:M30" si="1">H10*I10</f>
        <v>28.059200000000001</v>
      </c>
    </row>
    <row r="11" spans="1:46" s="119" customFormat="1" x14ac:dyDescent="0.25">
      <c r="A11" s="121" t="s">
        <v>35</v>
      </c>
      <c r="B11" s="110" t="s">
        <v>39</v>
      </c>
      <c r="C11" s="111"/>
      <c r="D11" s="112" t="s">
        <v>55</v>
      </c>
      <c r="E11" s="113" t="s">
        <v>52</v>
      </c>
      <c r="F11" s="114">
        <v>44.67</v>
      </c>
      <c r="G11" s="114">
        <v>4.3600000000000003</v>
      </c>
      <c r="H11" s="115">
        <f t="shared" si="0"/>
        <v>49.03</v>
      </c>
      <c r="I11" s="122">
        <v>1.42</v>
      </c>
      <c r="J11" s="117">
        <v>3</v>
      </c>
      <c r="K11" s="117">
        <v>700</v>
      </c>
      <c r="L11" s="112">
        <v>60930</v>
      </c>
      <c r="M11" s="118">
        <v>60</v>
      </c>
      <c r="N11" s="119" t="s">
        <v>59</v>
      </c>
      <c r="AR11" s="120"/>
      <c r="AS11" s="120"/>
      <c r="AT11" s="120"/>
    </row>
    <row r="12" spans="1:46" x14ac:dyDescent="0.25">
      <c r="A12" s="49" t="s">
        <v>47</v>
      </c>
      <c r="B12" s="85" t="s">
        <v>40</v>
      </c>
      <c r="C12" s="86" t="s">
        <v>3</v>
      </c>
      <c r="D12" s="34" t="s">
        <v>56</v>
      </c>
      <c r="E12" s="42" t="s">
        <v>52</v>
      </c>
      <c r="F12" s="46">
        <v>2100</v>
      </c>
      <c r="G12" s="46">
        <v>204.75</v>
      </c>
      <c r="H12" s="71">
        <f t="shared" si="0"/>
        <v>2304.75</v>
      </c>
      <c r="I12" s="52">
        <v>1.42</v>
      </c>
      <c r="J12" s="59">
        <v>3</v>
      </c>
      <c r="K12" s="59">
        <v>700</v>
      </c>
      <c r="L12" s="34">
        <v>62050</v>
      </c>
      <c r="M12" s="72">
        <f t="shared" si="1"/>
        <v>3272.7449999999999</v>
      </c>
    </row>
    <row r="13" spans="1:46" x14ac:dyDescent="0.25">
      <c r="A13" s="49" t="s">
        <v>35</v>
      </c>
      <c r="B13" s="85" t="s">
        <v>41</v>
      </c>
      <c r="C13" s="86" t="s">
        <v>3</v>
      </c>
      <c r="D13" s="34" t="s">
        <v>54</v>
      </c>
      <c r="E13" s="42" t="s">
        <v>52</v>
      </c>
      <c r="F13" s="46">
        <v>534.45000000000005</v>
      </c>
      <c r="G13" s="46">
        <v>52.1</v>
      </c>
      <c r="H13" s="71">
        <f t="shared" si="0"/>
        <v>586.55000000000007</v>
      </c>
      <c r="I13" s="53">
        <v>1.42</v>
      </c>
      <c r="J13" s="59">
        <v>3</v>
      </c>
      <c r="K13" s="59">
        <v>700</v>
      </c>
      <c r="L13" s="34">
        <v>60920</v>
      </c>
      <c r="M13" s="72">
        <f t="shared" si="1"/>
        <v>832.90100000000007</v>
      </c>
    </row>
    <row r="14" spans="1:46" s="119" customFormat="1" x14ac:dyDescent="0.25">
      <c r="A14" s="109" t="s">
        <v>48</v>
      </c>
      <c r="B14" s="110" t="s">
        <v>42</v>
      </c>
      <c r="C14" s="111"/>
      <c r="D14" s="112" t="s">
        <v>55</v>
      </c>
      <c r="E14" s="113" t="s">
        <v>52</v>
      </c>
      <c r="F14" s="114">
        <v>61.21</v>
      </c>
      <c r="G14" s="114">
        <v>5.97</v>
      </c>
      <c r="H14" s="115">
        <f t="shared" si="0"/>
        <v>67.180000000000007</v>
      </c>
      <c r="I14" s="116">
        <v>1.42</v>
      </c>
      <c r="J14" s="117">
        <v>3</v>
      </c>
      <c r="K14" s="117">
        <v>700</v>
      </c>
      <c r="L14" s="112">
        <v>60930</v>
      </c>
      <c r="M14" s="118">
        <v>60</v>
      </c>
      <c r="N14" s="119" t="s">
        <v>57</v>
      </c>
      <c r="AR14" s="120"/>
      <c r="AS14" s="120"/>
      <c r="AT14" s="120"/>
    </row>
    <row r="15" spans="1:46" x14ac:dyDescent="0.25">
      <c r="A15" s="49" t="s">
        <v>48</v>
      </c>
      <c r="B15" s="85" t="s">
        <v>43</v>
      </c>
      <c r="C15" s="86"/>
      <c r="D15" s="34" t="s">
        <v>54</v>
      </c>
      <c r="E15" s="42" t="s">
        <v>52</v>
      </c>
      <c r="F15" s="46">
        <v>534.45000000000005</v>
      </c>
      <c r="G15" s="46">
        <v>52.1</v>
      </c>
      <c r="H15" s="71">
        <f t="shared" si="0"/>
        <v>586.55000000000007</v>
      </c>
      <c r="I15" s="53">
        <v>1.42</v>
      </c>
      <c r="J15" s="59">
        <v>3</v>
      </c>
      <c r="K15" s="59">
        <v>700</v>
      </c>
      <c r="L15" s="34">
        <v>60920</v>
      </c>
      <c r="M15" s="72">
        <f t="shared" si="1"/>
        <v>832.90100000000007</v>
      </c>
    </row>
    <row r="16" spans="1:46" s="119" customFormat="1" x14ac:dyDescent="0.25">
      <c r="A16" s="109" t="s">
        <v>49</v>
      </c>
      <c r="B16" s="110" t="s">
        <v>44</v>
      </c>
      <c r="C16" s="111"/>
      <c r="D16" s="112" t="s">
        <v>55</v>
      </c>
      <c r="E16" s="113" t="s">
        <v>52</v>
      </c>
      <c r="F16" s="114">
        <v>67.12</v>
      </c>
      <c r="G16" s="114">
        <v>6.53</v>
      </c>
      <c r="H16" s="115">
        <f t="shared" si="0"/>
        <v>73.650000000000006</v>
      </c>
      <c r="I16" s="116">
        <v>1.42</v>
      </c>
      <c r="J16" s="117">
        <v>3</v>
      </c>
      <c r="K16" s="117">
        <v>700</v>
      </c>
      <c r="L16" s="112">
        <v>60930</v>
      </c>
      <c r="M16" s="118">
        <v>60</v>
      </c>
      <c r="N16" s="119" t="s">
        <v>58</v>
      </c>
      <c r="AR16" s="120"/>
      <c r="AS16" s="120"/>
      <c r="AT16" s="120"/>
    </row>
    <row r="17" spans="1:13" x14ac:dyDescent="0.25">
      <c r="A17" s="49" t="s">
        <v>49</v>
      </c>
      <c r="B17" s="85" t="s">
        <v>45</v>
      </c>
      <c r="C17" s="86"/>
      <c r="D17" s="34" t="s">
        <v>54</v>
      </c>
      <c r="E17" s="42" t="s">
        <v>52</v>
      </c>
      <c r="F17" s="46">
        <v>534.45000000000005</v>
      </c>
      <c r="G17" s="46">
        <v>52.1</v>
      </c>
      <c r="H17" s="71">
        <f t="shared" si="0"/>
        <v>586.55000000000007</v>
      </c>
      <c r="I17" s="53">
        <v>1.42</v>
      </c>
      <c r="J17" s="59">
        <v>3</v>
      </c>
      <c r="K17" s="59">
        <v>700</v>
      </c>
      <c r="L17" s="34">
        <v>60920</v>
      </c>
      <c r="M17" s="72">
        <f t="shared" si="1"/>
        <v>832.90100000000007</v>
      </c>
    </row>
    <row r="18" spans="1:13" x14ac:dyDescent="0.25">
      <c r="A18" s="49" t="s">
        <v>50</v>
      </c>
      <c r="B18" s="85" t="s">
        <v>46</v>
      </c>
      <c r="C18" s="86"/>
      <c r="D18" s="34" t="s">
        <v>53</v>
      </c>
      <c r="E18" s="42" t="s">
        <v>52</v>
      </c>
      <c r="F18" s="46">
        <v>18</v>
      </c>
      <c r="G18" s="46">
        <v>1.76</v>
      </c>
      <c r="H18" s="71">
        <f t="shared" si="0"/>
        <v>19.760000000000002</v>
      </c>
      <c r="I18" s="53">
        <v>1.42</v>
      </c>
      <c r="J18" s="59">
        <v>3</v>
      </c>
      <c r="K18" s="59">
        <v>700</v>
      </c>
      <c r="L18" s="34">
        <v>60910</v>
      </c>
      <c r="M18" s="72">
        <f t="shared" si="1"/>
        <v>28.059200000000001</v>
      </c>
    </row>
    <row r="19" spans="1:13" x14ac:dyDescent="0.25">
      <c r="A19" s="49" t="s">
        <v>50</v>
      </c>
      <c r="B19" s="85" t="s">
        <v>51</v>
      </c>
      <c r="C19" s="86"/>
      <c r="D19" s="34" t="s">
        <v>53</v>
      </c>
      <c r="E19" s="42" t="s">
        <v>52</v>
      </c>
      <c r="F19" s="46">
        <v>120</v>
      </c>
      <c r="G19" s="46">
        <v>15.6</v>
      </c>
      <c r="H19" s="71">
        <f t="shared" si="0"/>
        <v>135.6</v>
      </c>
      <c r="I19" s="53" t="s">
        <v>52</v>
      </c>
      <c r="J19" s="59">
        <v>3</v>
      </c>
      <c r="K19" s="59">
        <v>700</v>
      </c>
      <c r="L19" s="34">
        <v>60910</v>
      </c>
      <c r="M19" s="72">
        <v>135.6</v>
      </c>
    </row>
    <row r="20" spans="1:13" x14ac:dyDescent="0.25">
      <c r="A20" s="49"/>
      <c r="B20" s="85"/>
      <c r="C20" s="86"/>
      <c r="D20" s="34"/>
      <c r="E20" s="42"/>
      <c r="F20" s="46"/>
      <c r="G20" s="46"/>
      <c r="H20" s="71">
        <f t="shared" si="0"/>
        <v>0</v>
      </c>
      <c r="I20" s="53"/>
      <c r="J20" s="59"/>
      <c r="K20" s="59"/>
      <c r="L20" s="59"/>
      <c r="M20" s="72">
        <f t="shared" si="1"/>
        <v>0</v>
      </c>
    </row>
    <row r="21" spans="1:13" x14ac:dyDescent="0.25">
      <c r="A21" s="49"/>
      <c r="B21" s="85"/>
      <c r="C21" s="86"/>
      <c r="D21" s="34"/>
      <c r="E21" s="42"/>
      <c r="F21" s="46"/>
      <c r="G21" s="46"/>
      <c r="H21" s="71">
        <f t="shared" si="0"/>
        <v>0</v>
      </c>
      <c r="I21" s="53"/>
      <c r="J21" s="59"/>
      <c r="K21" s="59"/>
      <c r="L21" s="59"/>
      <c r="M21" s="72">
        <f t="shared" si="1"/>
        <v>0</v>
      </c>
    </row>
    <row r="22" spans="1:13" x14ac:dyDescent="0.25">
      <c r="A22" s="49"/>
      <c r="B22" s="85"/>
      <c r="C22" s="86"/>
      <c r="D22" s="34"/>
      <c r="E22" s="42"/>
      <c r="F22" s="46"/>
      <c r="G22" s="46"/>
      <c r="H22" s="71">
        <f t="shared" si="0"/>
        <v>0</v>
      </c>
      <c r="I22" s="53"/>
      <c r="J22" s="59"/>
      <c r="K22" s="59"/>
      <c r="L22" s="59"/>
      <c r="M22" s="72">
        <f t="shared" si="1"/>
        <v>0</v>
      </c>
    </row>
    <row r="23" spans="1:13" x14ac:dyDescent="0.25">
      <c r="A23" s="49"/>
      <c r="B23" s="85"/>
      <c r="C23" s="86"/>
      <c r="D23" s="34"/>
      <c r="E23" s="42"/>
      <c r="F23" s="46"/>
      <c r="G23" s="46"/>
      <c r="H23" s="71">
        <f t="shared" si="0"/>
        <v>0</v>
      </c>
      <c r="I23" s="53"/>
      <c r="J23" s="59"/>
      <c r="K23" s="59"/>
      <c r="L23" s="59"/>
      <c r="M23" s="72">
        <f t="shared" si="1"/>
        <v>0</v>
      </c>
    </row>
    <row r="24" spans="1:13" x14ac:dyDescent="0.25">
      <c r="A24" s="49"/>
      <c r="B24" s="85"/>
      <c r="C24" s="86"/>
      <c r="D24" s="34"/>
      <c r="E24" s="42"/>
      <c r="F24" s="46"/>
      <c r="G24" s="46"/>
      <c r="H24" s="71">
        <f t="shared" si="0"/>
        <v>0</v>
      </c>
      <c r="I24" s="53"/>
      <c r="J24" s="59"/>
      <c r="K24" s="59"/>
      <c r="L24" s="59"/>
      <c r="M24" s="72">
        <f t="shared" si="1"/>
        <v>0</v>
      </c>
    </row>
    <row r="25" spans="1:13" x14ac:dyDescent="0.25">
      <c r="A25" s="49"/>
      <c r="B25" s="85"/>
      <c r="C25" s="86"/>
      <c r="D25" s="34"/>
      <c r="E25" s="42"/>
      <c r="F25" s="46"/>
      <c r="G25" s="46"/>
      <c r="H25" s="71">
        <f t="shared" si="0"/>
        <v>0</v>
      </c>
      <c r="I25" s="53"/>
      <c r="J25" s="59"/>
      <c r="K25" s="59"/>
      <c r="L25" s="59"/>
      <c r="M25" s="72">
        <f t="shared" si="1"/>
        <v>0</v>
      </c>
    </row>
    <row r="26" spans="1:13" x14ac:dyDescent="0.25">
      <c r="A26" s="49"/>
      <c r="B26" s="85"/>
      <c r="C26" s="86"/>
      <c r="D26" s="34"/>
      <c r="E26" s="42"/>
      <c r="F26" s="46"/>
      <c r="G26" s="46"/>
      <c r="H26" s="71">
        <f t="shared" si="0"/>
        <v>0</v>
      </c>
      <c r="I26" s="53"/>
      <c r="J26" s="59"/>
      <c r="K26" s="59"/>
      <c r="L26" s="59"/>
      <c r="M26" s="72">
        <f t="shared" si="1"/>
        <v>0</v>
      </c>
    </row>
    <row r="27" spans="1:13" x14ac:dyDescent="0.25">
      <c r="A27" s="49"/>
      <c r="B27" s="85"/>
      <c r="C27" s="86"/>
      <c r="D27" s="34"/>
      <c r="E27" s="42"/>
      <c r="F27" s="46"/>
      <c r="G27" s="46"/>
      <c r="H27" s="71">
        <f t="shared" si="0"/>
        <v>0</v>
      </c>
      <c r="I27" s="53"/>
      <c r="J27" s="59"/>
      <c r="K27" s="59"/>
      <c r="L27" s="59"/>
      <c r="M27" s="72">
        <f t="shared" si="1"/>
        <v>0</v>
      </c>
    </row>
    <row r="28" spans="1:13" x14ac:dyDescent="0.25">
      <c r="A28" s="49"/>
      <c r="B28" s="85"/>
      <c r="C28" s="86"/>
      <c r="D28" s="43"/>
      <c r="E28" s="42"/>
      <c r="F28" s="46"/>
      <c r="G28" s="46"/>
      <c r="H28" s="71">
        <f t="shared" si="0"/>
        <v>0</v>
      </c>
      <c r="I28" s="53"/>
      <c r="J28" s="59"/>
      <c r="K28" s="59"/>
      <c r="L28" s="59"/>
      <c r="M28" s="72">
        <f t="shared" si="1"/>
        <v>0</v>
      </c>
    </row>
    <row r="29" spans="1:13" x14ac:dyDescent="0.25">
      <c r="A29" s="49"/>
      <c r="B29" s="85"/>
      <c r="C29" s="86"/>
      <c r="D29" s="43"/>
      <c r="E29" s="42"/>
      <c r="F29" s="46"/>
      <c r="G29" s="46"/>
      <c r="H29" s="71">
        <f t="shared" si="0"/>
        <v>0</v>
      </c>
      <c r="I29" s="53"/>
      <c r="J29" s="59"/>
      <c r="K29" s="59"/>
      <c r="L29" s="59"/>
      <c r="M29" s="72">
        <f t="shared" si="1"/>
        <v>0</v>
      </c>
    </row>
    <row r="30" spans="1:13" x14ac:dyDescent="0.25">
      <c r="A30" s="49"/>
      <c r="B30" s="85"/>
      <c r="C30" s="86"/>
      <c r="D30" s="43"/>
      <c r="E30" s="44"/>
      <c r="F30" s="46"/>
      <c r="G30" s="46"/>
      <c r="H30" s="71">
        <f t="shared" si="0"/>
        <v>0</v>
      </c>
      <c r="I30" s="53"/>
      <c r="J30" s="59"/>
      <c r="K30" s="59"/>
      <c r="L30" s="59"/>
      <c r="M30" s="72">
        <f t="shared" si="1"/>
        <v>0</v>
      </c>
    </row>
    <row r="31" spans="1:13" ht="15.6" thickBot="1" x14ac:dyDescent="0.3">
      <c r="A31" s="7"/>
      <c r="B31" s="93"/>
      <c r="C31" s="94"/>
      <c r="D31" s="8" t="s">
        <v>11</v>
      </c>
      <c r="E31" s="9">
        <f>SUM(E8:E30)</f>
        <v>0</v>
      </c>
      <c r="F31" s="66">
        <f>SUM(F8:F30)</f>
        <v>4610.9299999999994</v>
      </c>
      <c r="G31" s="66">
        <f>SUM(G8:G30)</f>
        <v>472.25000000000011</v>
      </c>
      <c r="H31" s="66">
        <f>SUM(H8:H30)</f>
        <v>5083.18</v>
      </c>
      <c r="I31" s="90" t="s">
        <v>12</v>
      </c>
      <c r="J31" s="91"/>
      <c r="K31" s="92"/>
      <c r="L31" s="65"/>
      <c r="M31" s="66">
        <f>SUM(M8:M30)</f>
        <v>6796.9663999999993</v>
      </c>
    </row>
    <row r="32" spans="1:13" x14ac:dyDescent="0.25">
      <c r="A32" s="10" t="s">
        <v>13</v>
      </c>
      <c r="B32" s="11"/>
      <c r="C32" s="11"/>
      <c r="D32" s="11"/>
      <c r="E32" s="11"/>
      <c r="F32" s="100"/>
      <c r="G32" s="100"/>
      <c r="H32" s="101"/>
      <c r="I32" s="101"/>
      <c r="J32" s="101"/>
      <c r="K32" s="102"/>
      <c r="L32" s="62"/>
      <c r="M32" s="30"/>
    </row>
    <row r="33" spans="1:13" x14ac:dyDescent="0.25">
      <c r="A33" s="103"/>
      <c r="B33" s="104"/>
      <c r="C33" s="104"/>
      <c r="D33" s="104"/>
      <c r="E33" s="104"/>
      <c r="F33" s="100" t="s">
        <v>30</v>
      </c>
      <c r="G33" s="100"/>
      <c r="H33" s="101"/>
      <c r="I33" s="101"/>
      <c r="J33" s="101"/>
      <c r="K33" s="105"/>
      <c r="L33" s="13">
        <v>0.73</v>
      </c>
      <c r="M33" s="64">
        <f>+E31*L33</f>
        <v>0</v>
      </c>
    </row>
    <row r="34" spans="1:13" ht="30" customHeight="1" x14ac:dyDescent="0.25">
      <c r="A34" s="106"/>
      <c r="B34" s="107"/>
      <c r="C34" s="107"/>
      <c r="D34" s="6"/>
      <c r="E34" s="2"/>
      <c r="F34" s="12"/>
      <c r="G34" s="12"/>
      <c r="H34" s="12"/>
      <c r="I34" s="97"/>
      <c r="J34" s="97"/>
      <c r="K34" s="97"/>
      <c r="L34" s="97"/>
      <c r="M34" s="67"/>
    </row>
    <row r="35" spans="1:13" x14ac:dyDescent="0.25">
      <c r="A35" s="95" t="s">
        <v>14</v>
      </c>
      <c r="B35" s="96"/>
      <c r="C35" s="96"/>
      <c r="D35" s="63" t="s">
        <v>31</v>
      </c>
      <c r="E35" s="2"/>
      <c r="F35" s="14"/>
      <c r="G35" s="14"/>
      <c r="H35" s="14"/>
      <c r="I35" s="97" t="s">
        <v>15</v>
      </c>
      <c r="J35" s="97"/>
      <c r="K35" s="97"/>
      <c r="L35" s="97"/>
      <c r="M35" s="35">
        <f>SUM(M31:M34)</f>
        <v>6796.9663999999993</v>
      </c>
    </row>
    <row r="36" spans="1:13" x14ac:dyDescent="0.25">
      <c r="A36" s="15"/>
      <c r="B36" s="2"/>
      <c r="C36" s="5"/>
      <c r="D36" s="5"/>
      <c r="E36" s="2"/>
      <c r="F36" s="98"/>
      <c r="G36" s="98"/>
      <c r="H36" s="98"/>
      <c r="I36" s="98"/>
      <c r="J36" s="98"/>
      <c r="K36" s="98"/>
      <c r="L36" s="98"/>
      <c r="M36" s="68"/>
    </row>
    <row r="37" spans="1:13" x14ac:dyDescent="0.25">
      <c r="A37" s="1"/>
      <c r="B37" s="2"/>
      <c r="C37" s="2"/>
      <c r="D37" s="2"/>
      <c r="E37" s="2"/>
      <c r="F37" s="87"/>
      <c r="G37" s="87"/>
      <c r="H37" s="87"/>
      <c r="I37" s="87"/>
      <c r="J37" s="87" t="s">
        <v>16</v>
      </c>
      <c r="K37" s="87"/>
      <c r="L37" s="99"/>
      <c r="M37" s="61">
        <f>M35-M36</f>
        <v>6796.9663999999993</v>
      </c>
    </row>
    <row r="38" spans="1:13" x14ac:dyDescent="0.25">
      <c r="A38" s="16" t="s">
        <v>17</v>
      </c>
      <c r="B38" s="2"/>
      <c r="C38" s="17"/>
      <c r="D38" s="17"/>
      <c r="E38" s="2"/>
      <c r="F38" s="87"/>
      <c r="G38" s="87"/>
      <c r="H38" s="87"/>
      <c r="I38" s="87"/>
      <c r="J38" s="87"/>
      <c r="K38" s="87"/>
      <c r="L38" s="87"/>
      <c r="M38" s="55"/>
    </row>
    <row r="39" spans="1:13" ht="26.4" customHeight="1" x14ac:dyDescent="0.25">
      <c r="A39" s="10" t="s">
        <v>18</v>
      </c>
      <c r="B39" s="88" t="s">
        <v>60</v>
      </c>
      <c r="C39" s="88"/>
      <c r="D39" s="28" t="s">
        <v>29</v>
      </c>
      <c r="E39" s="88"/>
      <c r="F39" s="88"/>
      <c r="G39" s="28" t="s">
        <v>19</v>
      </c>
      <c r="H39" s="89"/>
      <c r="I39" s="89"/>
      <c r="J39" s="2"/>
      <c r="K39" s="108"/>
      <c r="L39" s="108"/>
      <c r="M39" s="55"/>
    </row>
    <row r="40" spans="1:13" x14ac:dyDescent="0.25">
      <c r="A40" s="10"/>
      <c r="B40" s="2"/>
      <c r="C40" s="2"/>
      <c r="D40" s="54"/>
      <c r="E40" s="2"/>
      <c r="F40" s="28"/>
      <c r="G40" s="28"/>
      <c r="H40" s="29"/>
      <c r="I40" s="11"/>
      <c r="J40" s="2"/>
      <c r="K40" s="62"/>
      <c r="L40" s="62"/>
      <c r="M40" s="30"/>
    </row>
    <row r="41" spans="1:13" x14ac:dyDescent="0.25">
      <c r="A41" s="16" t="s">
        <v>20</v>
      </c>
      <c r="B41" s="2"/>
      <c r="C41" s="2"/>
      <c r="D41" s="2"/>
      <c r="E41" s="2"/>
      <c r="F41" s="18"/>
      <c r="G41" s="18"/>
      <c r="H41" s="2"/>
      <c r="I41" s="2"/>
      <c r="J41" s="2"/>
      <c r="K41" s="2"/>
      <c r="L41" s="2"/>
      <c r="M41" s="3"/>
    </row>
    <row r="42" spans="1:13" ht="24.6" customHeight="1" x14ac:dyDescent="0.25">
      <c r="A42" s="10" t="s">
        <v>18</v>
      </c>
      <c r="B42" s="88" t="s">
        <v>61</v>
      </c>
      <c r="C42" s="88"/>
      <c r="D42" s="28" t="s">
        <v>29</v>
      </c>
      <c r="E42" s="88"/>
      <c r="F42" s="88"/>
      <c r="G42" s="28" t="s">
        <v>19</v>
      </c>
      <c r="H42" s="89"/>
      <c r="I42" s="89"/>
      <c r="J42" s="11"/>
      <c r="K42" s="11"/>
      <c r="L42" s="11"/>
      <c r="M42" s="19"/>
    </row>
    <row r="43" spans="1:13" x14ac:dyDescent="0.25">
      <c r="A43" s="20"/>
      <c r="B43" s="21"/>
      <c r="C43" s="21"/>
      <c r="D43" s="21"/>
      <c r="E43" s="21"/>
      <c r="F43" s="22"/>
      <c r="G43" s="22"/>
      <c r="H43" s="11"/>
      <c r="I43" s="11"/>
      <c r="J43" s="11"/>
      <c r="K43" s="11"/>
      <c r="L43" s="11"/>
      <c r="M43" s="19"/>
    </row>
    <row r="44" spans="1:13" x14ac:dyDescent="0.25">
      <c r="A44" s="23"/>
      <c r="B44" s="24"/>
      <c r="C44" s="32"/>
      <c r="D44" s="32"/>
      <c r="E44" s="6"/>
      <c r="F44" s="6"/>
      <c r="G44" s="6"/>
      <c r="H44" s="25"/>
      <c r="I44" s="25"/>
      <c r="J44" s="25"/>
      <c r="K44" s="25"/>
      <c r="L44" s="25"/>
      <c r="M44" s="26"/>
    </row>
  </sheetData>
  <mergeCells count="51">
    <mergeCell ref="H42:I42"/>
    <mergeCell ref="B42:C42"/>
    <mergeCell ref="E39:F39"/>
    <mergeCell ref="E42:F42"/>
    <mergeCell ref="K39:L39"/>
    <mergeCell ref="F38:I38"/>
    <mergeCell ref="J38:L38"/>
    <mergeCell ref="B39:C39"/>
    <mergeCell ref="H39:I39"/>
    <mergeCell ref="I31:K31"/>
    <mergeCell ref="B31:C31"/>
    <mergeCell ref="A35:C35"/>
    <mergeCell ref="I35:L35"/>
    <mergeCell ref="F36:L36"/>
    <mergeCell ref="F37:I37"/>
    <mergeCell ref="J37:L37"/>
    <mergeCell ref="F32:K32"/>
    <mergeCell ref="A33:E33"/>
    <mergeCell ref="F33:K33"/>
    <mergeCell ref="A34:C34"/>
    <mergeCell ref="I34:L34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1:M1"/>
    <mergeCell ref="B8:C8"/>
    <mergeCell ref="C5:D5"/>
    <mergeCell ref="C4:D4"/>
    <mergeCell ref="B7:C7"/>
    <mergeCell ref="C3:D3"/>
    <mergeCell ref="G3:I3"/>
    <mergeCell ref="G4:I4"/>
  </mergeCells>
  <dataValidations count="3">
    <dataValidation type="list" allowBlank="1" showInputMessage="1" showErrorMessage="1" sqref="D28:D30" xr:uid="{00000000-0002-0000-0000-000000000000}">
      <formula1>$V$8:$V$14</formula1>
    </dataValidation>
    <dataValidation type="list" allowBlank="1" showInputMessage="1" showErrorMessage="1" sqref="M38:M40 M32" xr:uid="{00000000-0002-0000-0000-000002000000}">
      <formula1>$W$36:$W$38</formula1>
    </dataValidation>
    <dataValidation type="list" allowBlank="1" showInputMessage="1" showErrorMessage="1" sqref="L33" xr:uid="{00000000-0002-0000-0000-000001000000}">
      <formula1>$AS$1:$AS$3</formula1>
    </dataValidation>
  </dataValidations>
  <pageMargins left="0.7" right="0.7" top="0.75" bottom="0.75" header="0.3" footer="0.3"/>
  <pageSetup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Durham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dcuser</dc:creator>
  <cp:lastModifiedBy>Tristan Calleja</cp:lastModifiedBy>
  <cp:lastPrinted>2024-02-21T23:44:04Z</cp:lastPrinted>
  <dcterms:created xsi:type="dcterms:W3CDTF">2017-03-30T12:11:20Z</dcterms:created>
  <dcterms:modified xsi:type="dcterms:W3CDTF">2026-07-09T21:34:31Z</dcterms:modified>
</cp:coreProperties>
</file>